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preparativo\ingresos\2.  2DO TRIMESTRE 2025\"/>
    </mc:Choice>
  </mc:AlternateContent>
  <bookViews>
    <workbookView xWindow="0" yWindow="0" windowWidth="28800" windowHeight="12315"/>
  </bookViews>
  <sheets>
    <sheet name="EAIDEAM" sheetId="1" r:id="rId1"/>
  </sheets>
  <definedNames>
    <definedName name="_xlnm.Print_Area" localSheetId="0">EAIDEAM!$B$1:$I$22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19" i="1"/>
  <c r="H20" i="1"/>
  <c r="H21" i="1"/>
  <c r="G10" i="1" l="1"/>
  <c r="F11" i="1"/>
  <c r="C10" i="1" l="1"/>
  <c r="F12" i="1" l="1"/>
  <c r="F22" i="1" l="1"/>
  <c r="I21" i="1"/>
  <c r="F21" i="1"/>
  <c r="I20" i="1"/>
  <c r="F20" i="1"/>
  <c r="I19" i="1"/>
  <c r="G17" i="1"/>
  <c r="G9" i="1" s="1"/>
  <c r="E17" i="1"/>
  <c r="I16" i="1"/>
  <c r="F16" i="1"/>
  <c r="H16" i="1" s="1"/>
  <c r="I15" i="1"/>
  <c r="H15" i="1"/>
  <c r="I14" i="1"/>
  <c r="D10" i="1"/>
  <c r="I13" i="1"/>
  <c r="F13" i="1"/>
  <c r="H13" i="1" s="1"/>
  <c r="H12" i="1"/>
  <c r="I11" i="1"/>
  <c r="H11" i="1"/>
  <c r="E10" i="1"/>
  <c r="E9" i="1" l="1"/>
  <c r="H22" i="1"/>
  <c r="D17" i="1"/>
  <c r="D9" i="1" s="1"/>
  <c r="I22" i="1"/>
  <c r="I10" i="1"/>
  <c r="F19" i="1"/>
  <c r="F14" i="1"/>
  <c r="H14" i="1" s="1"/>
  <c r="H10" i="1" s="1"/>
  <c r="F10" i="1" l="1"/>
  <c r="I18" i="1" l="1"/>
  <c r="F18" i="1"/>
  <c r="F17" i="1" s="1"/>
  <c r="F9" i="1" s="1"/>
  <c r="H18" i="1"/>
  <c r="H17" i="1" s="1"/>
  <c r="H9" i="1" s="1"/>
  <c r="C17" i="1"/>
  <c r="I17" i="1" s="1"/>
  <c r="C9" i="1"/>
  <c r="I9" i="1" s="1"/>
</calcChain>
</file>

<file path=xl/sharedStrings.xml><?xml version="1.0" encoding="utf-8"?>
<sst xmlns="http://schemas.openxmlformats.org/spreadsheetml/2006/main" count="26" uniqueCount="26">
  <si>
    <t>GOBIERNO DEL ESTADO DE MICHOACAN DE OCAMPO</t>
  </si>
  <si>
    <t>RESUMEN DE LOS INGRESOS DEVENGADOS  COMPARADO CON SU ESTIMACION ANUAL MODIFICADA</t>
  </si>
  <si>
    <t>(Pesos)</t>
  </si>
  <si>
    <t>C O N C E P T O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</si>
  <si>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</si>
  <si>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</si>
  <si>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</si>
  <si>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</si>
  <si>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</si>
  <si>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</si>
  <si>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</si>
  <si>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</si>
  <si>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</si>
  <si>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</si>
  <si>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</si>
  <si>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</si>
  <si>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</si>
  <si>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</si>
  <si>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</si>
  <si>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</si>
  <si>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 DE COLABORACION FISCAL</t>
  </si>
  <si>
    <t>ENDEUDAMIENTO INTERNO</t>
  </si>
  <si>
    <t xml:space="preserve">DERECHOS </t>
  </si>
  <si>
    <t>PARTICIPACIONES</t>
  </si>
  <si>
    <t>REFRENDOS FEDERALES Y ESTATALES 2023</t>
  </si>
  <si>
    <t>POR EL PERIODO  DEL 1o. DE ENERO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</si>
</sst>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Alignment="1">
      <alignment wrapText="1"/>
    </xf>
    <xf numFmtId="164" fontId="4" fillId="2" borderId="0" xfId="1" applyFont="1" applyFill="1" applyBorder="1" applyAlignment="1" applyProtection="1"/>
    <xf numFmtId="0" fontId="3" fillId="2" borderId="0" xfId="0" applyFont="1" applyFill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4" fontId="0" fillId="0" borderId="0" xfId="1" applyFont="1" applyAlignment="1">
      <alignment vertical="top"/>
    </xf>
    <xf numFmtId="164" fontId="0" fillId="0" borderId="0" xfId="1" applyFont="1" applyFill="1" applyAlignment="1">
      <alignment vertical="top"/>
    </xf>
    <xf numFmtId="4" fontId="0" fillId="0" borderId="0" xfId="0" applyNumberFormat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164" fontId="0" fillId="0" borderId="0" xfId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0</xdr:row>
      <xdr:rowOff>110068</xdr:rowOff>
    </xdr:from>
    <xdr:to>
      <xdr:col>1</xdr:col>
      <xdr:colOff>990600</xdr:colOff>
      <xdr:row>5</xdr:row>
      <xdr:rowOff>160868</xdr:rowOff>
    </xdr:to>
    <xdr:pic>
      <xdr:nvPicPr>
        <xdr:cNvPr id="2" name="Picture 1025" descr="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0200" y="296335"/>
          <a:ext cx="660400" cy="71966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0"/>
  <sheetViews>
    <sheetView showGridLines="0" tabSelected="1" topLeftCell="B1" zoomScale="90" zoomScaleNormal="90" workbookViewId="0">
      <selection activeCell="B1" sqref="B1:I22"/>
    </sheetView>
  </sheetViews>
  <sheetFormatPr baseColWidth="10" defaultRowHeight="15" x14ac:dyDescent="0.25"/>
  <cols>
    <col min="1" max="1" width="2.5703125" style="1" hidden="1" customWidth="1"/>
    <col min="2" max="2" width="43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1.7109375" style="1" customWidth="1"/>
    <col min="8" max="8" width="21.42578125" style="1" customWidth="1"/>
    <col min="9" max="9" width="21" style="1" customWidth="1"/>
    <col min="10" max="10" width="2.140625" style="1" customWidth="1"/>
    <col min="11" max="11" width="19.85546875" style="1" bestFit="1" customWidth="1"/>
    <col min="12" max="12" width="21.28515625" style="1" customWidth="1"/>
    <col min="13" max="15" width="11.5703125" style="1"/>
    <col min="16" max="16" width="14.85546875" style="1" bestFit="1" customWidth="1"/>
    <col min="17" max="254" width="11.5703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5703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5703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5703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5703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5703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5703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5703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5703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5703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5703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5703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5703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5703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5703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5703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5703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5703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5703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5703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5703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5703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5703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5703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5703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5703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5703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5703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5703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5703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5703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5703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5703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5703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5703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5703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5703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5703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5703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5703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5703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5703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5703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5703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5703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5703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5703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5703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5703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5703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5703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5703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5703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5703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5703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5703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5703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5703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5703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5703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5703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5703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5703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5703125" style="1"/>
  </cols>
  <sheetData>
    <row r="1" spans="1:16" ht="15.75" x14ac:dyDescent="0.25">
      <c r="B1" s="27" t="s">
        <v>0</v>
      </c>
      <c r="C1" s="27"/>
      <c r="D1" s="27"/>
      <c r="E1" s="27"/>
      <c r="F1" s="27"/>
      <c r="G1" s="27"/>
      <c r="H1" s="27"/>
      <c r="I1" s="27"/>
    </row>
    <row r="2" spans="1:16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1:16" ht="4.5" customHeight="1" x14ac:dyDescent="0.2">
      <c r="B3" s="28"/>
      <c r="C3" s="28"/>
      <c r="D3" s="28"/>
      <c r="E3" s="28"/>
      <c r="F3" s="28"/>
      <c r="G3" s="28"/>
      <c r="H3" s="26"/>
    </row>
    <row r="4" spans="1:16" x14ac:dyDescent="0.2">
      <c r="B4" s="28" t="s">
        <v>25</v>
      </c>
      <c r="C4" s="28"/>
      <c r="D4" s="28"/>
      <c r="E4" s="28"/>
      <c r="F4" s="28"/>
      <c r="G4" s="28"/>
      <c r="H4" s="28"/>
      <c r="I4" s="28"/>
    </row>
    <row r="5" spans="1:16" ht="4.5" customHeight="1" x14ac:dyDescent="0.2">
      <c r="B5" s="2"/>
      <c r="C5" s="2"/>
      <c r="D5" s="2"/>
      <c r="E5" s="3"/>
      <c r="F5" s="3"/>
      <c r="G5" s="3"/>
      <c r="H5" s="4"/>
    </row>
    <row r="6" spans="1:16" x14ac:dyDescent="0.25">
      <c r="B6" s="29" t="s">
        <v>2</v>
      </c>
      <c r="C6" s="29"/>
      <c r="D6" s="29"/>
      <c r="E6" s="29"/>
      <c r="F6" s="29"/>
      <c r="G6" s="29"/>
      <c r="H6" s="29"/>
      <c r="I6" s="29"/>
    </row>
    <row r="7" spans="1:16" ht="8.25" customHeight="1" x14ac:dyDescent="0.25">
      <c r="B7" s="5"/>
      <c r="C7" s="6"/>
      <c r="D7" s="5"/>
      <c r="E7" s="5"/>
      <c r="F7" s="5"/>
      <c r="G7" s="6"/>
      <c r="H7" s="6"/>
      <c r="I7" s="6"/>
    </row>
    <row r="8" spans="1:16" ht="66.75" customHeight="1" x14ac:dyDescent="0.25">
      <c r="B8" s="7" t="s">
        <v>3</v>
      </c>
      <c r="C8" s="8" t="s">
        <v>4</v>
      </c>
      <c r="D8" s="8" t="s">
        <v>5</v>
      </c>
      <c r="E8" s="8" t="s">
        <v>24</v>
      </c>
      <c r="F8" s="8" t="s">
        <v>6</v>
      </c>
      <c r="G8" s="8" t="s">
        <v>7</v>
      </c>
      <c r="H8" s="8" t="s">
        <v>8</v>
      </c>
      <c r="I8" s="8" t="s">
        <v>9</v>
      </c>
    </row>
    <row r="9" spans="1:16" x14ac:dyDescent="0.25">
      <c r="B9" s="9" t="s">
        <v>10</v>
      </c>
      <c r="C9" s="10">
        <f>C10+C17+C22</f>
        <v>98935474315</v>
      </c>
      <c r="D9" s="10">
        <f t="shared" ref="D9:F9" si="0">D10+D17+D22</f>
        <v>4666329341.8500004</v>
      </c>
      <c r="E9" s="10">
        <f t="shared" si="0"/>
        <v>399700318.00999999</v>
      </c>
      <c r="F9" s="10">
        <f t="shared" si="0"/>
        <v>104001503974.86</v>
      </c>
      <c r="G9" s="10">
        <f>G10+G17+G22</f>
        <v>54619138692.089996</v>
      </c>
      <c r="H9" s="10">
        <f>H10+H17+H22</f>
        <v>49382365282.769997</v>
      </c>
      <c r="I9" s="10">
        <f>G9/C9</f>
        <v>0.55206829572766269</v>
      </c>
      <c r="J9" s="11"/>
      <c r="K9" s="11"/>
      <c r="L9" s="11"/>
      <c r="M9" s="11"/>
      <c r="N9" s="11"/>
      <c r="O9" s="11"/>
      <c r="P9" s="11"/>
    </row>
    <row r="10" spans="1:16" x14ac:dyDescent="0.25">
      <c r="A10" s="12"/>
      <c r="B10" s="9" t="s">
        <v>11</v>
      </c>
      <c r="C10" s="10">
        <f>C11+C12+C13+C14+C15+C16</f>
        <v>8495949160</v>
      </c>
      <c r="D10" s="10">
        <f>SUM(D11:D16)</f>
        <v>4886586.0199999996</v>
      </c>
      <c r="E10" s="10">
        <f>SUM(E11:E16)</f>
        <v>14448502.09</v>
      </c>
      <c r="F10" s="10">
        <f>SUM(F11:F16)</f>
        <v>8515284248.1100006</v>
      </c>
      <c r="G10" s="10">
        <f>SUM(G11:G16)</f>
        <v>4387349019.4299994</v>
      </c>
      <c r="H10" s="10">
        <f>SUM(H11:H16)</f>
        <v>4127935228.6800003</v>
      </c>
      <c r="I10" s="10">
        <f>G10/C10</f>
        <v>0.51640481090520074</v>
      </c>
      <c r="J10" s="11"/>
      <c r="K10" s="11"/>
      <c r="L10" s="11"/>
    </row>
    <row r="11" spans="1:16" x14ac:dyDescent="0.25">
      <c r="A11" s="12"/>
      <c r="B11" s="13" t="s">
        <v>12</v>
      </c>
      <c r="C11" s="21">
        <v>4196927572</v>
      </c>
      <c r="D11" s="22">
        <v>0</v>
      </c>
      <c r="E11" s="25">
        <v>3869264.63</v>
      </c>
      <c r="F11" s="21">
        <f>+C11+D11+E11</f>
        <v>4200796836.6300001</v>
      </c>
      <c r="G11" s="21">
        <v>2148164736.2199998</v>
      </c>
      <c r="H11" s="21">
        <f>+F11-G11</f>
        <v>2052632100.4100003</v>
      </c>
      <c r="I11" s="24">
        <f>G11/C11</f>
        <v>0.5118422225228717</v>
      </c>
      <c r="J11" s="11"/>
    </row>
    <row r="12" spans="1:16" x14ac:dyDescent="0.25">
      <c r="B12" s="13" t="s">
        <v>13</v>
      </c>
      <c r="C12" s="23">
        <v>0</v>
      </c>
      <c r="D12" s="22">
        <v>231718.92</v>
      </c>
      <c r="E12" s="25">
        <v>1119237.46</v>
      </c>
      <c r="F12" s="21">
        <f t="shared" ref="F12:F16" si="1">+C12+D12+E12</f>
        <v>1350956.38</v>
      </c>
      <c r="G12" s="21">
        <v>731718.92</v>
      </c>
      <c r="H12" s="21">
        <f t="shared" ref="H12:H16" si="2">+F12-G12</f>
        <v>619237.45999999985</v>
      </c>
      <c r="I12" s="24">
        <v>0</v>
      </c>
      <c r="J12" s="11"/>
    </row>
    <row r="13" spans="1:16" ht="16.5" customHeight="1" x14ac:dyDescent="0.25">
      <c r="A13" s="12"/>
      <c r="B13" s="13" t="s">
        <v>22</v>
      </c>
      <c r="C13" s="21">
        <v>3291376452.9999995</v>
      </c>
      <c r="D13" s="22">
        <v>0</v>
      </c>
      <c r="E13" s="25">
        <v>0</v>
      </c>
      <c r="F13" s="21">
        <f t="shared" si="1"/>
        <v>3291376452.9999995</v>
      </c>
      <c r="G13" s="21">
        <v>2042754761.6500001</v>
      </c>
      <c r="H13" s="21">
        <f t="shared" si="2"/>
        <v>1248621691.3499994</v>
      </c>
      <c r="I13" s="24">
        <f t="shared" ref="I13:I16" si="3">G13/C13</f>
        <v>0.62063844437730153</v>
      </c>
      <c r="J13" s="11"/>
    </row>
    <row r="14" spans="1:16" x14ac:dyDescent="0.25">
      <c r="B14" s="13" t="s">
        <v>14</v>
      </c>
      <c r="C14" s="21">
        <v>261477681</v>
      </c>
      <c r="D14" s="22">
        <v>465746.08</v>
      </c>
      <c r="E14" s="25">
        <v>0</v>
      </c>
      <c r="F14" s="21">
        <f>+C14+D14+E14</f>
        <v>261943427.08000001</v>
      </c>
      <c r="G14" s="21">
        <v>151685467.81999999</v>
      </c>
      <c r="H14" s="21">
        <f t="shared" si="2"/>
        <v>110257959.26000002</v>
      </c>
      <c r="I14" s="24">
        <f t="shared" si="3"/>
        <v>0.58010866258218041</v>
      </c>
      <c r="J14" s="11"/>
    </row>
    <row r="15" spans="1:16" x14ac:dyDescent="0.25">
      <c r="B15" s="13" t="s">
        <v>15</v>
      </c>
      <c r="C15" s="21">
        <v>711497340</v>
      </c>
      <c r="D15" s="22">
        <v>400000</v>
      </c>
      <c r="E15" s="25">
        <v>9460000</v>
      </c>
      <c r="F15" s="21">
        <f>+C15+D15+E15</f>
        <v>721357340</v>
      </c>
      <c r="G15" s="21">
        <v>30838187.079999998</v>
      </c>
      <c r="H15" s="21">
        <f t="shared" si="2"/>
        <v>690519152.91999996</v>
      </c>
      <c r="I15" s="24">
        <f t="shared" si="3"/>
        <v>4.3342659692866874E-2</v>
      </c>
      <c r="J15" s="11"/>
    </row>
    <row r="16" spans="1:16" ht="25.5" x14ac:dyDescent="0.25">
      <c r="B16" s="13" t="s">
        <v>16</v>
      </c>
      <c r="C16" s="21">
        <v>34670114</v>
      </c>
      <c r="D16" s="22">
        <v>3789121.02</v>
      </c>
      <c r="E16" s="23">
        <v>0</v>
      </c>
      <c r="F16" s="21">
        <f t="shared" si="1"/>
        <v>38459235.020000003</v>
      </c>
      <c r="G16" s="21">
        <v>13174147.74</v>
      </c>
      <c r="H16" s="21">
        <f t="shared" si="2"/>
        <v>25285087.280000001</v>
      </c>
      <c r="I16" s="24">
        <f t="shared" si="3"/>
        <v>0.37998570584452074</v>
      </c>
      <c r="J16" s="11"/>
    </row>
    <row r="17" spans="2:10" x14ac:dyDescent="0.25">
      <c r="B17" s="9" t="s">
        <v>17</v>
      </c>
      <c r="C17" s="10">
        <f>C18+C19+C20+C21</f>
        <v>90439525155</v>
      </c>
      <c r="D17" s="10">
        <f>D18+D19+D20+D21</f>
        <v>3127130854.2000003</v>
      </c>
      <c r="E17" s="10">
        <f>E18+E19+E20+E21</f>
        <v>233153053.09</v>
      </c>
      <c r="F17" s="10">
        <f>F18+F19+F20+F21</f>
        <v>93799809062.289993</v>
      </c>
      <c r="G17" s="10">
        <f>SUM(G18:G21)</f>
        <v>48697477771.029999</v>
      </c>
      <c r="H17" s="10">
        <f>SUM(H18:H21)</f>
        <v>45102331291.259995</v>
      </c>
      <c r="I17" s="10">
        <f>G17/C17</f>
        <v>0.53845348798072201</v>
      </c>
      <c r="J17" s="11"/>
    </row>
    <row r="18" spans="2:10" x14ac:dyDescent="0.25">
      <c r="B18" s="13" t="s">
        <v>23</v>
      </c>
      <c r="C18" s="21">
        <v>42519322631</v>
      </c>
      <c r="D18" s="22">
        <v>-2044092</v>
      </c>
      <c r="E18" s="23">
        <v>0</v>
      </c>
      <c r="F18" s="21">
        <f t="shared" ref="F18:F22" si="4">+C18+D18+E18</f>
        <v>42517278539</v>
      </c>
      <c r="G18" s="21">
        <v>23119061003.959999</v>
      </c>
      <c r="H18" s="21">
        <f t="shared" ref="H18:H22" si="5">+F18-G18</f>
        <v>19398217535.040001</v>
      </c>
      <c r="I18" s="24">
        <f>G18/C18</f>
        <v>0.54373069873658686</v>
      </c>
      <c r="J18" s="11"/>
    </row>
    <row r="19" spans="2:10" x14ac:dyDescent="0.25">
      <c r="B19" s="13" t="s">
        <v>18</v>
      </c>
      <c r="C19" s="21">
        <v>42620449041</v>
      </c>
      <c r="D19" s="22">
        <v>-497180283</v>
      </c>
      <c r="E19" s="25">
        <v>233153053.09</v>
      </c>
      <c r="F19" s="21">
        <f t="shared" si="4"/>
        <v>42356421811.089996</v>
      </c>
      <c r="G19" s="21">
        <v>19373549098.879997</v>
      </c>
      <c r="H19" s="21">
        <f t="shared" si="5"/>
        <v>22982872712.209999</v>
      </c>
      <c r="I19" s="24">
        <f t="shared" ref="I19:I21" si="6">G19/C19</f>
        <v>0.45455994797809474</v>
      </c>
      <c r="J19" s="11"/>
    </row>
    <row r="20" spans="2:10" x14ac:dyDescent="0.25">
      <c r="B20" s="13" t="s">
        <v>19</v>
      </c>
      <c r="C20" s="21">
        <v>4782962881</v>
      </c>
      <c r="D20" s="22">
        <v>3314831035.8400002</v>
      </c>
      <c r="E20" s="23">
        <v>0</v>
      </c>
      <c r="F20" s="21">
        <f t="shared" si="4"/>
        <v>8097793916.8400002</v>
      </c>
      <c r="G20" s="21">
        <v>5880589302.46</v>
      </c>
      <c r="H20" s="21">
        <f t="shared" si="5"/>
        <v>2217204614.3800001</v>
      </c>
      <c r="I20" s="24">
        <f t="shared" si="6"/>
        <v>1.2294867112225034</v>
      </c>
      <c r="J20" s="11"/>
    </row>
    <row r="21" spans="2:10" x14ac:dyDescent="0.25">
      <c r="B21" s="13" t="s">
        <v>20</v>
      </c>
      <c r="C21" s="21">
        <v>516790602</v>
      </c>
      <c r="D21" s="22">
        <v>311524193.36000001</v>
      </c>
      <c r="E21" s="23">
        <v>0</v>
      </c>
      <c r="F21" s="21">
        <f>+C21+D21+E21</f>
        <v>828314795.36000001</v>
      </c>
      <c r="G21" s="21">
        <v>324278365.73000002</v>
      </c>
      <c r="H21" s="21">
        <f t="shared" si="5"/>
        <v>504036429.63</v>
      </c>
      <c r="I21" s="24">
        <f t="shared" si="6"/>
        <v>0.62748502870414047</v>
      </c>
      <c r="J21" s="11"/>
    </row>
    <row r="22" spans="2:10" x14ac:dyDescent="0.25">
      <c r="B22" s="9" t="s">
        <v>21</v>
      </c>
      <c r="C22" s="10">
        <v>0</v>
      </c>
      <c r="D22" s="10">
        <v>1534311901.6300001</v>
      </c>
      <c r="E22" s="10">
        <v>152098762.83000001</v>
      </c>
      <c r="F22" s="10">
        <f t="shared" si="4"/>
        <v>1686410664.46</v>
      </c>
      <c r="G22" s="10">
        <v>1534311901.6300001</v>
      </c>
      <c r="H22" s="10">
        <f t="shared" si="5"/>
        <v>152098762.82999992</v>
      </c>
      <c r="I22" s="10">
        <f>+(G22/G9)*100</f>
        <v>2.8091103931161054</v>
      </c>
      <c r="J22" s="11"/>
    </row>
    <row r="23" spans="2:10" x14ac:dyDescent="0.25">
      <c r="D23" s="14"/>
      <c r="E23" s="11"/>
    </row>
    <row r="24" spans="2:10" x14ac:dyDescent="0.25">
      <c r="C24" s="11"/>
      <c r="D24" s="11"/>
      <c r="E24" s="19"/>
      <c r="F24" s="14"/>
      <c r="G24" s="14"/>
      <c r="H24" s="14"/>
    </row>
    <row r="25" spans="2:10" x14ac:dyDescent="0.25">
      <c r="C25" s="15"/>
      <c r="D25" s="11"/>
      <c r="E25" s="20"/>
      <c r="F25" s="18"/>
      <c r="G25" s="14"/>
      <c r="H25" s="11"/>
    </row>
    <row r="26" spans="2:10" x14ac:dyDescent="0.25">
      <c r="B26" s="14"/>
      <c r="C26" s="11"/>
      <c r="D26" s="11"/>
      <c r="E26" s="11"/>
      <c r="F26" s="11"/>
      <c r="G26" s="14"/>
      <c r="H26" s="11"/>
      <c r="I26" s="11"/>
    </row>
    <row r="27" spans="2:10" x14ac:dyDescent="0.25">
      <c r="C27" s="15"/>
      <c r="D27" s="15"/>
      <c r="E27" s="15"/>
      <c r="F27" s="15"/>
      <c r="G27" s="15"/>
      <c r="H27" s="14"/>
    </row>
    <row r="28" spans="2:10" x14ac:dyDescent="0.25">
      <c r="C28" s="14"/>
      <c r="D28" s="11"/>
      <c r="E28" s="14"/>
      <c r="F28" s="14"/>
      <c r="G28" s="14"/>
      <c r="H28" s="11"/>
    </row>
    <row r="29" spans="2:10" x14ac:dyDescent="0.25">
      <c r="C29" s="16"/>
      <c r="D29" s="17"/>
      <c r="E29" s="17"/>
      <c r="F29" s="17"/>
      <c r="G29" s="16"/>
    </row>
    <row r="30" spans="2:10" x14ac:dyDescent="0.25">
      <c r="C30" s="14"/>
      <c r="D30" s="14"/>
      <c r="E30" s="14"/>
      <c r="F30" s="14"/>
      <c r="G30" s="14"/>
    </row>
    <row r="31" spans="2:10" x14ac:dyDescent="0.25">
      <c r="D31" s="14"/>
      <c r="F31" s="17"/>
      <c r="G31" s="14"/>
    </row>
    <row r="32" spans="2:10" x14ac:dyDescent="0.25">
      <c r="D32" s="11"/>
      <c r="F32" s="17"/>
      <c r="G32" s="14"/>
    </row>
    <row r="33" spans="4:7" x14ac:dyDescent="0.25">
      <c r="D33" s="17"/>
      <c r="F33" s="17"/>
      <c r="G33" s="14"/>
    </row>
    <row r="34" spans="4:7" x14ac:dyDescent="0.25">
      <c r="D34" s="11"/>
      <c r="F34" s="17"/>
      <c r="G34" s="14"/>
    </row>
    <row r="35" spans="4:7" x14ac:dyDescent="0.25">
      <c r="F35" s="17"/>
      <c r="G35" s="14"/>
    </row>
    <row r="36" spans="4:7" x14ac:dyDescent="0.25">
      <c r="F36" s="14"/>
      <c r="G36" s="14"/>
    </row>
    <row r="37" spans="4:7" x14ac:dyDescent="0.25">
      <c r="D37" s="11"/>
      <c r="F37" s="14"/>
      <c r="G37" s="14"/>
    </row>
    <row r="38" spans="4:7" x14ac:dyDescent="0.25">
      <c r="G38" s="14"/>
    </row>
    <row r="39" spans="4:7" x14ac:dyDescent="0.25">
      <c r="G39" s="14"/>
    </row>
    <row r="40" spans="4:7" x14ac:dyDescent="0.25">
      <c r="D40" s="11"/>
    </row>
  </sheetData>
  <mergeCells count="5">
    <mergeCell ref="B1:I1"/>
    <mergeCell ref="B2:I2"/>
    <mergeCell ref="B3:G3"/>
    <mergeCell ref="B4:I4"/>
    <mergeCell ref="B6:I6"/>
  </mergeCells>
  <printOptions horizontalCentered="1"/>
  <pageMargins left="0.31496062992125984" right="0.31496062992125984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2025-08-07T22:09:42Z</cp:lastPrinted>
  <dcterms:created xsi:type="dcterms:W3CDTF">2023-08-10T07:18:26Z</dcterms:created>
  <dcterms:modified xsi:type="dcterms:W3CDTF">2025-08-07T22:10:24Z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1C 1 EST ORG.xlsx</vt:lpwstr>
  </property>
</Properties>
</file>